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27 Contestaciones Marzo 2025\Cuenta Publica 4to Trimestre 2024\CONSOLIDADOS MUNICIPIO DE COLON 2024\"/>
    </mc:Choice>
  </mc:AlternateContent>
  <xr:revisionPtr revIDLastSave="0" documentId="8_{D4CC00E8-5C68-4CC6-B201-420964788E77}" xr6:coauthVersionLast="47" xr6:coauthVersionMax="47" xr10:uidLastSave="{00000000-0000-0000-0000-000000000000}"/>
  <bookViews>
    <workbookView xWindow="-120" yWindow="-120" windowWidth="29040" windowHeight="15840" xr2:uid="{1B994C8B-8562-41C3-9827-E98839DEF3BE}"/>
  </bookViews>
  <sheets>
    <sheet name="EA" sheetId="2" r:id="rId1"/>
    <sheet name="Hoja1" sheetId="1" r:id="rId2"/>
  </sheets>
  <externalReferences>
    <externalReference r:id="rId3"/>
  </externalReferences>
  <definedNames>
    <definedName name="_xlnm.Print_Area" localSheetId="0">EA!$A$1:$H$80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F71" i="2"/>
  <c r="G70" i="2"/>
  <c r="F70" i="2"/>
  <c r="G68" i="2"/>
  <c r="F68" i="2"/>
  <c r="G67" i="2"/>
  <c r="F67" i="2"/>
  <c r="G66" i="2"/>
  <c r="F66" i="2"/>
  <c r="G65" i="2"/>
  <c r="G62" i="2" s="1"/>
  <c r="F65" i="2"/>
  <c r="F62" i="2" s="1"/>
  <c r="G64" i="2"/>
  <c r="F64" i="2"/>
  <c r="G63" i="2"/>
  <c r="F63" i="2"/>
  <c r="G60" i="2"/>
  <c r="F60" i="2"/>
  <c r="G59" i="2"/>
  <c r="F59" i="2"/>
  <c r="G58" i="2"/>
  <c r="F58" i="2"/>
  <c r="G57" i="2"/>
  <c r="F57" i="2"/>
  <c r="G56" i="2"/>
  <c r="G55" i="2" s="1"/>
  <c r="F56" i="2"/>
  <c r="F55" i="2" s="1"/>
  <c r="G53" i="2"/>
  <c r="F53" i="2"/>
  <c r="G52" i="2"/>
  <c r="F52" i="2"/>
  <c r="G51" i="2"/>
  <c r="F51" i="2"/>
  <c r="G50" i="2"/>
  <c r="F50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F39" i="2" s="1"/>
  <c r="G39" i="2"/>
  <c r="G37" i="2"/>
  <c r="F37" i="2"/>
  <c r="G36" i="2"/>
  <c r="F36" i="2"/>
  <c r="G35" i="2"/>
  <c r="G34" i="2" s="1"/>
  <c r="F35" i="2"/>
  <c r="F34" i="2" s="1"/>
  <c r="G29" i="2"/>
  <c r="F29" i="2"/>
  <c r="G28" i="2"/>
  <c r="F28" i="2"/>
  <c r="G27" i="2"/>
  <c r="F27" i="2"/>
  <c r="G26" i="2"/>
  <c r="F26" i="2"/>
  <c r="F24" i="2" s="1"/>
  <c r="G25" i="2"/>
  <c r="G24" i="2" s="1"/>
  <c r="F25" i="2"/>
  <c r="G22" i="2"/>
  <c r="F22" i="2"/>
  <c r="G21" i="2"/>
  <c r="F21" i="2"/>
  <c r="G20" i="2"/>
  <c r="F20" i="2"/>
  <c r="G18" i="2"/>
  <c r="F18" i="2"/>
  <c r="G17" i="2"/>
  <c r="F17" i="2"/>
  <c r="G16" i="2"/>
  <c r="G11" i="2" s="1"/>
  <c r="G31" i="2" s="1"/>
  <c r="F16" i="2"/>
  <c r="F11" i="2" s="1"/>
  <c r="G15" i="2"/>
  <c r="F15" i="2"/>
  <c r="G14" i="2"/>
  <c r="F14" i="2"/>
  <c r="G13" i="2"/>
  <c r="F13" i="2"/>
  <c r="G12" i="2"/>
  <c r="F12" i="2"/>
  <c r="G9" i="2"/>
  <c r="F9" i="2"/>
  <c r="D5" i="2"/>
  <c r="D3" i="2"/>
  <c r="G73" i="2" l="1"/>
  <c r="G75" i="2" s="1"/>
  <c r="F73" i="2"/>
  <c r="F31" i="2"/>
  <c r="F75" i="2" s="1"/>
</calcChain>
</file>

<file path=xl/sharedStrings.xml><?xml version="1.0" encoding="utf-8"?>
<sst xmlns="http://schemas.openxmlformats.org/spreadsheetml/2006/main" count="63" uniqueCount="63">
  <si>
    <t>Estado de Actividades Consolidado</t>
  </si>
  <si>
    <t>(Cifras en Pesos)</t>
  </si>
  <si>
    <t>Consolidado del Sector Paramunicipal</t>
  </si>
  <si>
    <t>Concepto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</si>
  <si>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</si>
  <si>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</si>
  <si>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</si>
  <si>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</si>
  <si>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</si>
  <si>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</si>
  <si>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</si>
  <si>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</si>
  <si>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</si>
  <si>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</si>
  <si>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</si>
  <si>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</si>
  <si>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</si>
  <si>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</si>
  <si>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</si>
  <si>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</si>
  <si>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</si>
  <si>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</si>
  <si>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</si>
  <si>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</si>
  <si>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</si>
  <si>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</si>
  <si>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</si>
  <si>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</si>
  <si>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</si>
  <si>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</si>
  <si>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</si>
  <si>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</si>
  <si>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</si>
  <si>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</si>
  <si>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</si>
  <si>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</si>
  <si>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</si>
  <si>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</si>
  <si>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</si>
  <si>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</si>
  <si>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</si>
  <si>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</si>
  <si>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</si>
  <si>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</si>
  <si>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</si>
  <si>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</si>
  <si>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</si>
  <si>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</si>
  <si>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</si>
  <si>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</si>
  <si>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</si>
  <si>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</si>
  <si>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</si>
  <si>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</si>
  <si>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</si>
  <si>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</si>
  <si>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</si>
  <si>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</si>
  <si>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 (Ahorro/Desahorro)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</si>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</sst>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Alignment="1">
      <alignment horizontal="left" vertical="top"/>
    </xf>
    <xf numFmtId="0" fontId="3" fillId="0" borderId="0" xfId="1" applyFont="1"/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horizontal="left" vertical="top"/>
    </xf>
    <xf numFmtId="0" fontId="5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6" xfId="1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left" vertical="top"/>
    </xf>
    <xf numFmtId="0" fontId="4" fillId="2" borderId="16" xfId="1" applyFont="1" applyFill="1" applyBorder="1" applyAlignment="1">
      <alignment horizontal="left" vertical="center" indent="1"/>
    </xf>
    <xf numFmtId="0" fontId="4" fillId="2" borderId="17" xfId="1" applyFont="1" applyFill="1" applyBorder="1" applyAlignment="1">
      <alignment horizontal="left" vertical="center" indent="1"/>
    </xf>
    <xf numFmtId="0" fontId="4" fillId="2" borderId="18" xfId="1" applyFont="1" applyFill="1" applyBorder="1" applyAlignment="1">
      <alignment horizontal="left" vertical="center" indent="1"/>
    </xf>
    <xf numFmtId="165" fontId="4" fillId="4" borderId="19" xfId="1" applyNumberFormat="1" applyFont="1" applyFill="1" applyBorder="1" applyAlignment="1">
      <alignment vertical="center"/>
    </xf>
    <xf numFmtId="165" fontId="4" fillId="2" borderId="19" xfId="1" applyNumberFormat="1" applyFont="1" applyFill="1" applyBorder="1" applyAlignment="1">
      <alignment horizontal="right" vertical="center"/>
    </xf>
    <xf numFmtId="0" fontId="2" fillId="4" borderId="16" xfId="1" applyFont="1" applyFill="1" applyBorder="1" applyAlignment="1">
      <alignment horizontal="left" vertical="center" indent="2"/>
    </xf>
    <xf numFmtId="0" fontId="2" fillId="4" borderId="17" xfId="1" applyFont="1" applyFill="1" applyBorder="1" applyAlignment="1">
      <alignment horizontal="left" vertical="center" indent="2"/>
    </xf>
    <xf numFmtId="0" fontId="2" fillId="4" borderId="18" xfId="1" applyFont="1" applyFill="1" applyBorder="1" applyAlignment="1">
      <alignment horizontal="left" vertical="center" indent="2"/>
    </xf>
    <xf numFmtId="165" fontId="2" fillId="4" borderId="19" xfId="1" applyNumberFormat="1" applyFont="1" applyFill="1" applyBorder="1" applyAlignment="1" applyProtection="1">
      <alignment vertical="center"/>
      <protection locked="0"/>
    </xf>
    <xf numFmtId="165" fontId="2" fillId="4" borderId="19" xfId="1" applyNumberFormat="1" applyFont="1" applyFill="1" applyBorder="1" applyAlignment="1" applyProtection="1">
      <alignment horizontal="right" vertical="center"/>
      <protection locked="0"/>
    </xf>
    <xf numFmtId="0" fontId="4" fillId="2" borderId="16" xfId="1" applyFont="1" applyFill="1" applyBorder="1" applyAlignment="1">
      <alignment horizontal="left" vertical="center" wrapText="1" indent="1"/>
    </xf>
    <xf numFmtId="0" fontId="4" fillId="2" borderId="17" xfId="1" applyFont="1" applyFill="1" applyBorder="1" applyAlignment="1">
      <alignment horizontal="left" vertical="center" wrapText="1" indent="1"/>
    </xf>
    <xf numFmtId="0" fontId="4" fillId="2" borderId="18" xfId="1" applyFont="1" applyFill="1" applyBorder="1" applyAlignment="1">
      <alignment horizontal="left" vertical="center" wrapText="1" indent="1"/>
    </xf>
    <xf numFmtId="0" fontId="6" fillId="0" borderId="16" xfId="1" applyFont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top"/>
    </xf>
    <xf numFmtId="0" fontId="6" fillId="0" borderId="18" xfId="1" applyFont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top"/>
    </xf>
    <xf numFmtId="0" fontId="2" fillId="2" borderId="18" xfId="1" applyFont="1" applyFill="1" applyBorder="1" applyAlignment="1">
      <alignment horizontal="left" vertical="top"/>
    </xf>
    <xf numFmtId="165" fontId="2" fillId="2" borderId="19" xfId="1" applyNumberFormat="1" applyFont="1" applyFill="1" applyBorder="1" applyAlignment="1">
      <alignment horizontal="left" vertical="top"/>
    </xf>
    <xf numFmtId="0" fontId="4" fillId="2" borderId="16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2" fillId="2" borderId="16" xfId="1" applyFont="1" applyFill="1" applyBorder="1" applyAlignment="1">
      <alignment horizontal="left" vertical="top" indent="1"/>
    </xf>
    <xf numFmtId="0" fontId="2" fillId="2" borderId="17" xfId="1" applyFont="1" applyFill="1" applyBorder="1" applyAlignment="1">
      <alignment horizontal="left" vertical="top" indent="1"/>
    </xf>
    <xf numFmtId="0" fontId="2" fillId="2" borderId="18" xfId="1" applyFont="1" applyFill="1" applyBorder="1" applyAlignment="1">
      <alignment horizontal="left" vertical="top" indent="1"/>
    </xf>
    <xf numFmtId="0" fontId="7" fillId="2" borderId="0" xfId="1" applyFont="1" applyFill="1" applyAlignment="1">
      <alignment horizontal="left" vertical="top"/>
    </xf>
    <xf numFmtId="0" fontId="7" fillId="0" borderId="0" xfId="1" applyFont="1"/>
    <xf numFmtId="0" fontId="7" fillId="2" borderId="0" xfId="1" applyFont="1" applyFill="1" applyAlignment="1">
      <alignment vertical="center"/>
    </xf>
    <xf numFmtId="165" fontId="4" fillId="4" borderId="19" xfId="1" applyNumberFormat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vertical="top"/>
    </xf>
    <xf numFmtId="0" fontId="2" fillId="2" borderId="21" xfId="1" applyFont="1" applyFill="1" applyBorder="1" applyAlignment="1">
      <alignment vertical="top"/>
    </xf>
    <xf numFmtId="0" fontId="2" fillId="2" borderId="22" xfId="1" applyFont="1" applyFill="1" applyBorder="1" applyAlignment="1">
      <alignment vertical="top"/>
    </xf>
    <xf numFmtId="164" fontId="2" fillId="2" borderId="23" xfId="1" applyNumberFormat="1" applyFont="1" applyFill="1" applyBorder="1" applyAlignment="1">
      <alignment vertical="top"/>
    </xf>
    <xf numFmtId="0" fontId="8" fillId="2" borderId="0" xfId="1" applyFont="1" applyFill="1" applyAlignment="1">
      <alignment horizontal="left" vertical="top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left" vertical="top"/>
      <protection locked="0"/>
    </xf>
    <xf numFmtId="0" fontId="9" fillId="2" borderId="24" xfId="1" applyFont="1" applyFill="1" applyBorder="1" applyAlignment="1" applyProtection="1">
      <alignment horizontal="center" vertical="top"/>
      <protection locked="0"/>
    </xf>
    <xf numFmtId="0" fontId="1" fillId="0" borderId="24" xfId="1" applyBorder="1" applyAlignment="1">
      <alignment horizontal="center" vertical="top"/>
    </xf>
    <xf numFmtId="0" fontId="9" fillId="2" borderId="0" xfId="1" applyFont="1" applyFill="1" applyAlignment="1" applyProtection="1">
      <alignment horizontal="center" vertical="top"/>
      <protection locked="0"/>
    </xf>
    <xf numFmtId="0" fontId="1" fillId="0" borderId="0" xfId="1" applyAlignment="1">
      <alignment horizontal="center" vertical="top"/>
    </xf>
  </cellXfs>
  <cellStyles count="2">
    <cellStyle name="Normal" xfId="0" builtinId="0"/>
    <cellStyle name="Normal 2" xfId="1" xr:uid="{AA55F437-EBEC-4EA6-8DBB-0FAE273E9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\Documents\27%20Contestaciones%20Marzo%202025\Cuenta%20Publica%204to%20Trimestre%202024\CONSOLIDADOS%20MUNICIPIO%20DE%20COLON%202024\C_INF_CONTABLE_31122024_COLON.xlsx" TargetMode="External"/><Relationship Id="rId1" Type="http://schemas.openxmlformats.org/officeDocument/2006/relationships/externalLinkPath" Target="C_INF_CONTABLE_31122024_COL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ESF capt"/>
      <sheetName val="EA capt"/>
      <sheetName val="EFE Capt"/>
      <sheetName val="EAA Capt"/>
      <sheetName val="ESF"/>
      <sheetName val="EA"/>
      <sheetName val="EVHP"/>
      <sheetName val="ECSF"/>
      <sheetName val="EFE"/>
      <sheetName val="EAA"/>
      <sheetName val="Notas"/>
      <sheetName val="Hoja1"/>
    </sheetNames>
    <sheetDataSet>
      <sheetData sheetId="0">
        <row r="2">
          <cell r="C2" t="str">
            <v>MUNICIPIO DE COLÓN, QRO.</v>
          </cell>
        </row>
        <row r="6">
          <cell r="C6">
            <v>2024</v>
          </cell>
          <cell r="E6">
            <v>45657</v>
          </cell>
        </row>
      </sheetData>
      <sheetData sheetId="1"/>
      <sheetData sheetId="2">
        <row r="7">
          <cell r="E7">
            <v>242126164.59999999</v>
          </cell>
          <cell r="F7">
            <v>159987219.78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  <row r="10">
          <cell r="E10">
            <v>89238376.140000001</v>
          </cell>
          <cell r="F10">
            <v>88240707.519999996</v>
          </cell>
        </row>
        <row r="11">
          <cell r="E11">
            <v>7116174.7400000002</v>
          </cell>
          <cell r="F11">
            <v>7373510.3300000001</v>
          </cell>
        </row>
        <row r="12">
          <cell r="E12">
            <v>7277426.6799999997</v>
          </cell>
          <cell r="F12">
            <v>41230518.909999996</v>
          </cell>
        </row>
        <row r="13">
          <cell r="E13">
            <v>0</v>
          </cell>
          <cell r="F13">
            <v>0</v>
          </cell>
        </row>
        <row r="16">
          <cell r="E16">
            <v>365061812.19</v>
          </cell>
          <cell r="F16">
            <v>350650662.35000002</v>
          </cell>
        </row>
        <row r="17">
          <cell r="E17">
            <v>19912826.379999999</v>
          </cell>
          <cell r="F17">
            <v>19112597.27</v>
          </cell>
        </row>
        <row r="20">
          <cell r="E20">
            <v>11.56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154742.91</v>
          </cell>
          <cell r="F24">
            <v>44950</v>
          </cell>
        </row>
        <row r="31">
          <cell r="E31">
            <v>205276778.76000002</v>
          </cell>
          <cell r="F31">
            <v>201194312.68000001</v>
          </cell>
        </row>
        <row r="32">
          <cell r="E32">
            <v>170836182.28999999</v>
          </cell>
          <cell r="F32">
            <v>91352451.349999994</v>
          </cell>
        </row>
        <row r="33">
          <cell r="E33">
            <v>214104307.23999998</v>
          </cell>
          <cell r="F33">
            <v>153500013.56999999</v>
          </cell>
        </row>
        <row r="36">
          <cell r="E36">
            <v>19912826.379999999</v>
          </cell>
          <cell r="F36">
            <v>19112597.27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63800</v>
          </cell>
        </row>
        <row r="39">
          <cell r="E39">
            <v>28911927.359999999</v>
          </cell>
          <cell r="F39">
            <v>31449920.669999998</v>
          </cell>
        </row>
        <row r="40">
          <cell r="E40">
            <v>17425551.219999999</v>
          </cell>
          <cell r="F40">
            <v>16223141.420000002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2">
          <cell r="E52">
            <v>35798.31</v>
          </cell>
          <cell r="F52">
            <v>703780.43</v>
          </cell>
        </row>
        <row r="53">
          <cell r="E53">
            <v>0</v>
          </cell>
          <cell r="F53">
            <v>0</v>
          </cell>
        </row>
        <row r="54">
          <cell r="E54">
            <v>0</v>
          </cell>
          <cell r="F54">
            <v>0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9">
          <cell r="E59">
            <v>34230.42</v>
          </cell>
          <cell r="F59">
            <v>4008357.3000000003</v>
          </cell>
        </row>
        <row r="60">
          <cell r="E60">
            <v>0</v>
          </cell>
          <cell r="F60">
            <v>0</v>
          </cell>
        </row>
        <row r="61">
          <cell r="E61">
            <v>0</v>
          </cell>
          <cell r="F61">
            <v>0</v>
          </cell>
        </row>
        <row r="62">
          <cell r="E62">
            <v>0</v>
          </cell>
          <cell r="F6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  <cell r="F64">
            <v>0</v>
          </cell>
        </row>
        <row r="67">
          <cell r="E67">
            <v>59366131.82</v>
          </cell>
          <cell r="F67">
            <v>46253378.200000003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11B7-F801-466E-AB81-99E7803FAF49}">
  <sheetPr>
    <tabColor rgb="FFFF0000"/>
    <pageSetUpPr fitToPage="1"/>
  </sheetPr>
  <dimension ref="A1:H103"/>
  <sheetViews>
    <sheetView showGridLines="0" showRowColHeaders="0" tabSelected="1" view="pageBreakPreview" zoomScale="60" zoomScaleNormal="90" workbookViewId="0"/>
  </sheetViews>
  <sheetFormatPr baseColWidth="10" defaultColWidth="0" defaultRowHeight="12.75" zeroHeight="1" x14ac:dyDescent="0.2"/>
  <cols>
    <col min="1" max="1" width="3" style="2" customWidth="1"/>
    <col min="2" max="2" width="37.7109375" style="2" customWidth="1"/>
    <col min="3" max="3" width="6.7109375" style="2" customWidth="1"/>
    <col min="4" max="4" width="61.28515625" style="2" customWidth="1"/>
    <col min="5" max="5" width="6.7109375" style="2" customWidth="1"/>
    <col min="6" max="7" width="20.7109375" style="2" customWidth="1"/>
    <col min="8" max="8" width="3.42578125" style="2" customWidth="1"/>
    <col min="9" max="16384" width="0" style="2" hidden="1"/>
  </cols>
  <sheetData>
    <row r="1" spans="1:8" ht="20.100000000000001" customHeight="1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3"/>
      <c r="C2" s="4"/>
      <c r="D2" s="4"/>
      <c r="E2" s="4"/>
      <c r="F2" s="4"/>
      <c r="G2" s="5"/>
      <c r="H2" s="1"/>
    </row>
    <row r="3" spans="1:8" ht="15.75" x14ac:dyDescent="0.2">
      <c r="A3" s="1"/>
      <c r="B3" s="6"/>
      <c r="C3" s="7"/>
      <c r="D3" s="8" t="str">
        <f>CONCATENATE("Ente Consolidador: ",[1]Portada!$C$2)</f>
        <v>Ente Consolidador: MUNICIPIO DE COLÓN, QRO.</v>
      </c>
      <c r="E3" s="9"/>
      <c r="F3" s="10"/>
      <c r="G3" s="11"/>
      <c r="H3" s="1"/>
    </row>
    <row r="4" spans="1:8" ht="15.75" x14ac:dyDescent="0.2">
      <c r="A4" s="1"/>
      <c r="B4" s="6"/>
      <c r="C4" s="7"/>
      <c r="D4" s="8" t="s">
        <v>0</v>
      </c>
      <c r="E4" s="9"/>
      <c r="F4" s="10"/>
      <c r="G4" s="11"/>
      <c r="H4" s="1"/>
    </row>
    <row r="5" spans="1:8" ht="15.75" x14ac:dyDescent="0.2">
      <c r="A5" s="1"/>
      <c r="B5" s="6"/>
      <c r="C5" s="7"/>
      <c r="D5" s="8" t="str">
        <f>CONCATENATE("Del 1 de enero al ",TEXT([1]Portada!$E$6,"dd mmmm /aaa"))</f>
        <v>Del 1 de enero al 31 diciembre /2024</v>
      </c>
      <c r="E5" s="9"/>
      <c r="F5" s="10"/>
      <c r="G5" s="11"/>
      <c r="H5" s="1"/>
    </row>
    <row r="6" spans="1:8" ht="15.75" x14ac:dyDescent="0.2">
      <c r="A6" s="1"/>
      <c r="B6" s="6"/>
      <c r="C6" s="7"/>
      <c r="D6" s="8" t="s">
        <v>1</v>
      </c>
      <c r="E6" s="9"/>
      <c r="F6" s="10"/>
      <c r="G6" s="11"/>
      <c r="H6" s="1"/>
    </row>
    <row r="7" spans="1:8" ht="15.75" x14ac:dyDescent="0.2">
      <c r="A7" s="1"/>
      <c r="B7" s="6"/>
      <c r="C7" s="7"/>
      <c r="D7" s="8" t="s">
        <v>2</v>
      </c>
      <c r="E7" s="9"/>
      <c r="F7" s="10"/>
      <c r="G7" s="11"/>
      <c r="H7" s="1"/>
    </row>
    <row r="8" spans="1:8" x14ac:dyDescent="0.2">
      <c r="A8" s="1"/>
      <c r="B8" s="12"/>
      <c r="C8" s="7"/>
      <c r="D8" s="7"/>
      <c r="E8" s="7"/>
      <c r="F8" s="7"/>
      <c r="G8" s="13"/>
      <c r="H8" s="1"/>
    </row>
    <row r="9" spans="1:8" ht="14.1" customHeight="1" x14ac:dyDescent="0.2">
      <c r="A9" s="1"/>
      <c r="B9" s="14" t="s">
        <v>3</v>
      </c>
      <c r="C9" s="15"/>
      <c r="D9" s="15"/>
      <c r="E9" s="16"/>
      <c r="F9" s="17">
        <f>[1]Portada!$C$6</f>
        <v>2024</v>
      </c>
      <c r="G9" s="18">
        <f>[1]Portada!$C$6-1</f>
        <v>2023</v>
      </c>
      <c r="H9" s="1"/>
    </row>
    <row r="10" spans="1:8" ht="20.100000000000001" customHeight="1" x14ac:dyDescent="0.2">
      <c r="A10" s="1"/>
      <c r="B10" s="19" t="s">
        <v>4</v>
      </c>
      <c r="C10" s="20"/>
      <c r="D10" s="20"/>
      <c r="E10" s="21"/>
      <c r="F10" s="22"/>
      <c r="G10" s="22"/>
      <c r="H10" s="1"/>
    </row>
    <row r="11" spans="1:8" ht="20.100000000000001" customHeight="1" x14ac:dyDescent="0.2">
      <c r="A11" s="1"/>
      <c r="B11" s="23" t="s">
        <v>5</v>
      </c>
      <c r="C11" s="24"/>
      <c r="D11" s="24"/>
      <c r="E11" s="25"/>
      <c r="F11" s="26">
        <f>SUM(F12:F18)</f>
        <v>345758142.16000003</v>
      </c>
      <c r="G11" s="27">
        <f>SUM(G12:G18)</f>
        <v>296831956.54000002</v>
      </c>
      <c r="H11" s="1"/>
    </row>
    <row r="12" spans="1:8" ht="20.100000000000001" customHeight="1" x14ac:dyDescent="0.2">
      <c r="A12" s="1"/>
      <c r="B12" s="28" t="s">
        <v>6</v>
      </c>
      <c r="C12" s="29"/>
      <c r="D12" s="29"/>
      <c r="E12" s="30"/>
      <c r="F12" s="31">
        <f>+'[1]EA capt'!E7</f>
        <v>242126164.59999999</v>
      </c>
      <c r="G12" s="32">
        <f>+'[1]EA capt'!F7</f>
        <v>159987219.78</v>
      </c>
      <c r="H12" s="1"/>
    </row>
    <row r="13" spans="1:8" ht="20.100000000000001" customHeight="1" x14ac:dyDescent="0.2">
      <c r="A13" s="1"/>
      <c r="B13" s="28" t="s">
        <v>7</v>
      </c>
      <c r="C13" s="29"/>
      <c r="D13" s="29"/>
      <c r="E13" s="30"/>
      <c r="F13" s="31">
        <f>+'[1]EA capt'!E8</f>
        <v>0</v>
      </c>
      <c r="G13" s="32">
        <f>+'[1]EA capt'!F8</f>
        <v>0</v>
      </c>
      <c r="H13" s="1"/>
    </row>
    <row r="14" spans="1:8" ht="20.100000000000001" customHeight="1" x14ac:dyDescent="0.2">
      <c r="A14" s="1"/>
      <c r="B14" s="28" t="s">
        <v>8</v>
      </c>
      <c r="C14" s="29"/>
      <c r="D14" s="29"/>
      <c r="E14" s="30"/>
      <c r="F14" s="31">
        <f>+'[1]EA capt'!E9</f>
        <v>0</v>
      </c>
      <c r="G14" s="32">
        <f>+'[1]EA capt'!F9</f>
        <v>0</v>
      </c>
      <c r="H14" s="1"/>
    </row>
    <row r="15" spans="1:8" ht="20.100000000000001" customHeight="1" x14ac:dyDescent="0.2">
      <c r="A15" s="1"/>
      <c r="B15" s="28" t="s">
        <v>9</v>
      </c>
      <c r="C15" s="29"/>
      <c r="D15" s="29"/>
      <c r="E15" s="30"/>
      <c r="F15" s="31">
        <f>+'[1]EA capt'!E10</f>
        <v>89238376.140000001</v>
      </c>
      <c r="G15" s="32">
        <f>+'[1]EA capt'!F10</f>
        <v>88240707.519999996</v>
      </c>
      <c r="H15" s="1"/>
    </row>
    <row r="16" spans="1:8" ht="20.100000000000001" customHeight="1" x14ac:dyDescent="0.2">
      <c r="A16" s="1"/>
      <c r="B16" s="28" t="s">
        <v>10</v>
      </c>
      <c r="C16" s="29"/>
      <c r="D16" s="29"/>
      <c r="E16" s="30"/>
      <c r="F16" s="31">
        <f>+'[1]EA capt'!E11</f>
        <v>7116174.7400000002</v>
      </c>
      <c r="G16" s="31">
        <f>+'[1]EA capt'!F11</f>
        <v>7373510.3300000001</v>
      </c>
      <c r="H16" s="1"/>
    </row>
    <row r="17" spans="1:8" ht="20.100000000000001" customHeight="1" x14ac:dyDescent="0.2">
      <c r="A17" s="1"/>
      <c r="B17" s="28" t="s">
        <v>11</v>
      </c>
      <c r="C17" s="29"/>
      <c r="D17" s="29"/>
      <c r="E17" s="30"/>
      <c r="F17" s="31">
        <f>+'[1]EA capt'!E12</f>
        <v>7277426.6799999997</v>
      </c>
      <c r="G17" s="31">
        <f>+'[1]EA capt'!F12</f>
        <v>41230518.909999996</v>
      </c>
      <c r="H17" s="1"/>
    </row>
    <row r="18" spans="1:8" ht="20.100000000000001" customHeight="1" x14ac:dyDescent="0.2">
      <c r="A18" s="1"/>
      <c r="B18" s="28" t="s">
        <v>12</v>
      </c>
      <c r="C18" s="29"/>
      <c r="D18" s="29"/>
      <c r="E18" s="30"/>
      <c r="F18" s="31">
        <f>+'[1]EA capt'!E13</f>
        <v>0</v>
      </c>
      <c r="G18" s="31">
        <f>+'[1]EA capt'!F13</f>
        <v>0</v>
      </c>
      <c r="H18" s="1"/>
    </row>
    <row r="19" spans="1:8" ht="5.0999999999999996" customHeight="1" x14ac:dyDescent="0.2">
      <c r="A19" s="1"/>
      <c r="B19" s="28"/>
      <c r="C19" s="29"/>
      <c r="D19" s="29"/>
      <c r="E19" s="30"/>
      <c r="F19" s="31"/>
      <c r="G19" s="31"/>
      <c r="H19" s="1"/>
    </row>
    <row r="20" spans="1:8" ht="27" customHeight="1" x14ac:dyDescent="0.2">
      <c r="A20" s="1"/>
      <c r="B20" s="33" t="s">
        <v>13</v>
      </c>
      <c r="C20" s="34"/>
      <c r="D20" s="34"/>
      <c r="E20" s="35"/>
      <c r="F20" s="26">
        <f>SUM(F21:F22)</f>
        <v>384974638.56999999</v>
      </c>
      <c r="G20" s="26">
        <f>SUM(G21:G22)</f>
        <v>369763259.62</v>
      </c>
      <c r="H20" s="1"/>
    </row>
    <row r="21" spans="1:8" ht="20.100000000000001" customHeight="1" x14ac:dyDescent="0.2">
      <c r="A21" s="1"/>
      <c r="B21" s="28" t="s">
        <v>14</v>
      </c>
      <c r="C21" s="29"/>
      <c r="D21" s="29"/>
      <c r="E21" s="30"/>
      <c r="F21" s="31">
        <f>+'[1]EA capt'!E16</f>
        <v>365061812.19</v>
      </c>
      <c r="G21" s="31">
        <f>+'[1]EA capt'!F16</f>
        <v>350650662.35000002</v>
      </c>
      <c r="H21" s="1"/>
    </row>
    <row r="22" spans="1:8" ht="20.100000000000001" customHeight="1" x14ac:dyDescent="0.2">
      <c r="A22" s="1"/>
      <c r="B22" s="28" t="s">
        <v>15</v>
      </c>
      <c r="C22" s="29"/>
      <c r="D22" s="29"/>
      <c r="E22" s="30"/>
      <c r="F22" s="31">
        <f>+'[1]EA capt'!E17</f>
        <v>19912826.379999999</v>
      </c>
      <c r="G22" s="31">
        <f>+'[1]EA capt'!F17</f>
        <v>19112597.27</v>
      </c>
      <c r="H22" s="1"/>
    </row>
    <row r="23" spans="1:8" ht="5.0999999999999996" customHeight="1" x14ac:dyDescent="0.2">
      <c r="A23" s="1"/>
      <c r="B23" s="28"/>
      <c r="C23" s="29"/>
      <c r="D23" s="29"/>
      <c r="E23" s="30"/>
      <c r="F23" s="31"/>
      <c r="G23" s="31"/>
      <c r="H23" s="1"/>
    </row>
    <row r="24" spans="1:8" ht="20.100000000000001" customHeight="1" x14ac:dyDescent="0.2">
      <c r="A24" s="1"/>
      <c r="B24" s="23" t="s">
        <v>16</v>
      </c>
      <c r="C24" s="24"/>
      <c r="D24" s="24"/>
      <c r="E24" s="25"/>
      <c r="F24" s="26">
        <f>SUM(F25:F29)</f>
        <v>154754.47</v>
      </c>
      <c r="G24" s="26">
        <f>SUM(G25:G29)</f>
        <v>44950</v>
      </c>
      <c r="H24" s="1"/>
    </row>
    <row r="25" spans="1:8" ht="20.100000000000001" customHeight="1" x14ac:dyDescent="0.2">
      <c r="A25" s="1"/>
      <c r="B25" s="28" t="s">
        <v>17</v>
      </c>
      <c r="C25" s="29"/>
      <c r="D25" s="29"/>
      <c r="E25" s="30"/>
      <c r="F25" s="31">
        <f>+'[1]EA capt'!E20</f>
        <v>11.56</v>
      </c>
      <c r="G25" s="32">
        <f>+'[1]EA capt'!F20</f>
        <v>0</v>
      </c>
      <c r="H25" s="1"/>
    </row>
    <row r="26" spans="1:8" ht="20.100000000000001" customHeight="1" x14ac:dyDescent="0.2">
      <c r="A26" s="1"/>
      <c r="B26" s="28" t="s">
        <v>18</v>
      </c>
      <c r="C26" s="29"/>
      <c r="D26" s="29"/>
      <c r="E26" s="30"/>
      <c r="F26" s="31">
        <f>+'[1]EA capt'!E21</f>
        <v>0</v>
      </c>
      <c r="G26" s="31">
        <f>+'[1]EA capt'!F21</f>
        <v>0</v>
      </c>
      <c r="H26" s="1"/>
    </row>
    <row r="27" spans="1:8" ht="20.100000000000001" customHeight="1" x14ac:dyDescent="0.2">
      <c r="A27" s="1"/>
      <c r="B27" s="28" t="s">
        <v>19</v>
      </c>
      <c r="C27" s="29"/>
      <c r="D27" s="29"/>
      <c r="E27" s="30"/>
      <c r="F27" s="31">
        <f>+'[1]EA capt'!E22</f>
        <v>0</v>
      </c>
      <c r="G27" s="31">
        <f>+'[1]EA capt'!F22</f>
        <v>0</v>
      </c>
      <c r="H27" s="1"/>
    </row>
    <row r="28" spans="1:8" ht="20.100000000000001" customHeight="1" x14ac:dyDescent="0.2">
      <c r="A28" s="1"/>
      <c r="B28" s="28" t="s">
        <v>20</v>
      </c>
      <c r="C28" s="29"/>
      <c r="D28" s="29"/>
      <c r="E28" s="30"/>
      <c r="F28" s="31">
        <f>+'[1]EA capt'!E23</f>
        <v>0</v>
      </c>
      <c r="G28" s="31">
        <f>+'[1]EA capt'!F23</f>
        <v>0</v>
      </c>
      <c r="H28" s="1"/>
    </row>
    <row r="29" spans="1:8" ht="20.100000000000001" customHeight="1" x14ac:dyDescent="0.2">
      <c r="A29" s="1"/>
      <c r="B29" s="28" t="s">
        <v>21</v>
      </c>
      <c r="C29" s="29"/>
      <c r="D29" s="29"/>
      <c r="E29" s="30"/>
      <c r="F29" s="31">
        <f>+'[1]EA capt'!E24</f>
        <v>154742.91</v>
      </c>
      <c r="G29" s="31">
        <f>+'[1]EA capt'!F24</f>
        <v>44950</v>
      </c>
      <c r="H29" s="1"/>
    </row>
    <row r="30" spans="1:8" ht="5.0999999999999996" customHeight="1" x14ac:dyDescent="0.2">
      <c r="A30" s="1"/>
      <c r="B30" s="28"/>
      <c r="C30" s="29"/>
      <c r="D30" s="29"/>
      <c r="E30" s="30"/>
      <c r="F30" s="31"/>
      <c r="G30" s="31"/>
      <c r="H30" s="1"/>
    </row>
    <row r="31" spans="1:8" ht="20.100000000000001" customHeight="1" x14ac:dyDescent="0.2">
      <c r="A31" s="1"/>
      <c r="B31" s="36" t="s">
        <v>22</v>
      </c>
      <c r="C31" s="37"/>
      <c r="D31" s="37"/>
      <c r="E31" s="38"/>
      <c r="F31" s="26">
        <f>F11+F20+F24</f>
        <v>730887535.20000005</v>
      </c>
      <c r="G31" s="26">
        <f>G11+G20+G24</f>
        <v>666640166.16000009</v>
      </c>
      <c r="H31" s="1"/>
    </row>
    <row r="32" spans="1:8" ht="20.100000000000001" customHeight="1" x14ac:dyDescent="0.2">
      <c r="A32" s="1"/>
      <c r="B32" s="39"/>
      <c r="C32" s="37"/>
      <c r="D32" s="37"/>
      <c r="E32" s="40"/>
      <c r="F32" s="41"/>
      <c r="G32" s="41"/>
      <c r="H32" s="1"/>
    </row>
    <row r="33" spans="1:8" ht="20.100000000000001" customHeight="1" x14ac:dyDescent="0.2">
      <c r="A33" s="1"/>
      <c r="B33" s="42" t="s">
        <v>23</v>
      </c>
      <c r="C33" s="43"/>
      <c r="D33" s="43"/>
      <c r="E33" s="44"/>
      <c r="F33" s="41"/>
      <c r="G33" s="41"/>
      <c r="H33" s="1"/>
    </row>
    <row r="34" spans="1:8" ht="20.100000000000001" customHeight="1" x14ac:dyDescent="0.2">
      <c r="A34" s="1"/>
      <c r="B34" s="23" t="s">
        <v>24</v>
      </c>
      <c r="C34" s="24"/>
      <c r="D34" s="24"/>
      <c r="E34" s="25"/>
      <c r="F34" s="26">
        <f>SUM(F35:F37)</f>
        <v>590217268.28999996</v>
      </c>
      <c r="G34" s="27">
        <f>SUM(G35:G37)</f>
        <v>446046777.59999996</v>
      </c>
      <c r="H34" s="1"/>
    </row>
    <row r="35" spans="1:8" ht="20.100000000000001" customHeight="1" x14ac:dyDescent="0.2">
      <c r="A35" s="1"/>
      <c r="B35" s="28" t="s">
        <v>25</v>
      </c>
      <c r="C35" s="29"/>
      <c r="D35" s="29"/>
      <c r="E35" s="30"/>
      <c r="F35" s="31">
        <f>+'[1]EA capt'!E31</f>
        <v>205276778.76000002</v>
      </c>
      <c r="G35" s="32">
        <f>+'[1]EA capt'!F31</f>
        <v>201194312.68000001</v>
      </c>
      <c r="H35" s="1"/>
    </row>
    <row r="36" spans="1:8" ht="20.100000000000001" customHeight="1" x14ac:dyDescent="0.2">
      <c r="A36" s="1"/>
      <c r="B36" s="28" t="s">
        <v>26</v>
      </c>
      <c r="C36" s="29"/>
      <c r="D36" s="29"/>
      <c r="E36" s="30"/>
      <c r="F36" s="31">
        <f>+'[1]EA capt'!E32</f>
        <v>170836182.28999999</v>
      </c>
      <c r="G36" s="32">
        <f>+'[1]EA capt'!F32</f>
        <v>91352451.349999994</v>
      </c>
      <c r="H36" s="1"/>
    </row>
    <row r="37" spans="1:8" ht="20.100000000000001" customHeight="1" x14ac:dyDescent="0.2">
      <c r="A37" s="1"/>
      <c r="B37" s="28" t="s">
        <v>27</v>
      </c>
      <c r="C37" s="29"/>
      <c r="D37" s="29"/>
      <c r="E37" s="30"/>
      <c r="F37" s="31">
        <f>+'[1]EA capt'!E33</f>
        <v>214104307.23999998</v>
      </c>
      <c r="G37" s="32">
        <f>+'[1]EA capt'!F33</f>
        <v>153500013.56999999</v>
      </c>
      <c r="H37" s="1"/>
    </row>
    <row r="38" spans="1:8" ht="5.0999999999999996" customHeight="1" x14ac:dyDescent="0.2">
      <c r="A38" s="1"/>
      <c r="B38" s="28"/>
      <c r="C38" s="29"/>
      <c r="D38" s="29"/>
      <c r="E38" s="30"/>
      <c r="F38" s="31"/>
      <c r="G38" s="32"/>
      <c r="H38" s="1"/>
    </row>
    <row r="39" spans="1:8" ht="20.100000000000001" customHeight="1" x14ac:dyDescent="0.2">
      <c r="A39" s="1"/>
      <c r="B39" s="23" t="s">
        <v>28</v>
      </c>
      <c r="C39" s="24"/>
      <c r="D39" s="24"/>
      <c r="E39" s="25"/>
      <c r="F39" s="26">
        <f>SUM(F40:F48)</f>
        <v>66250304.959999993</v>
      </c>
      <c r="G39" s="26">
        <f>SUM(G40:G48)</f>
        <v>66849459.359999999</v>
      </c>
      <c r="H39" s="1"/>
    </row>
    <row r="40" spans="1:8" ht="20.100000000000001" customHeight="1" x14ac:dyDescent="0.2">
      <c r="A40" s="1"/>
      <c r="B40" s="28" t="s">
        <v>29</v>
      </c>
      <c r="C40" s="29"/>
      <c r="D40" s="29"/>
      <c r="E40" s="30"/>
      <c r="F40" s="31">
        <f>+'[1]EA capt'!E36</f>
        <v>19912826.379999999</v>
      </c>
      <c r="G40" s="31">
        <f>+'[1]EA capt'!F36</f>
        <v>19112597.27</v>
      </c>
      <c r="H40" s="1"/>
    </row>
    <row r="41" spans="1:8" ht="20.100000000000001" customHeight="1" x14ac:dyDescent="0.2">
      <c r="A41" s="1"/>
      <c r="B41" s="28" t="s">
        <v>30</v>
      </c>
      <c r="C41" s="29"/>
      <c r="D41" s="29"/>
      <c r="E41" s="30"/>
      <c r="F41" s="31">
        <f>+'[1]EA capt'!E37</f>
        <v>0</v>
      </c>
      <c r="G41" s="31">
        <f>+'[1]EA capt'!F37</f>
        <v>0</v>
      </c>
      <c r="H41" s="1"/>
    </row>
    <row r="42" spans="1:8" ht="20.100000000000001" customHeight="1" x14ac:dyDescent="0.2">
      <c r="A42" s="1"/>
      <c r="B42" s="28" t="s">
        <v>31</v>
      </c>
      <c r="C42" s="29"/>
      <c r="D42" s="29"/>
      <c r="E42" s="30"/>
      <c r="F42" s="31">
        <f>+'[1]EA capt'!E38</f>
        <v>0</v>
      </c>
      <c r="G42" s="31">
        <f>+'[1]EA capt'!F38</f>
        <v>63800</v>
      </c>
      <c r="H42" s="1"/>
    </row>
    <row r="43" spans="1:8" ht="20.100000000000001" customHeight="1" x14ac:dyDescent="0.2">
      <c r="A43" s="1"/>
      <c r="B43" s="28" t="s">
        <v>32</v>
      </c>
      <c r="C43" s="29"/>
      <c r="D43" s="29"/>
      <c r="E43" s="30"/>
      <c r="F43" s="31">
        <f>+'[1]EA capt'!E39</f>
        <v>28911927.359999999</v>
      </c>
      <c r="G43" s="32">
        <f>+'[1]EA capt'!F39</f>
        <v>31449920.669999998</v>
      </c>
      <c r="H43" s="1"/>
    </row>
    <row r="44" spans="1:8" ht="20.100000000000001" customHeight="1" x14ac:dyDescent="0.2">
      <c r="A44" s="1"/>
      <c r="B44" s="28" t="s">
        <v>33</v>
      </c>
      <c r="C44" s="29"/>
      <c r="D44" s="29"/>
      <c r="E44" s="30"/>
      <c r="F44" s="31">
        <f>+'[1]EA capt'!E40</f>
        <v>17425551.219999999</v>
      </c>
      <c r="G44" s="31">
        <f>+'[1]EA capt'!F40</f>
        <v>16223141.420000002</v>
      </c>
      <c r="H44" s="1"/>
    </row>
    <row r="45" spans="1:8" ht="20.100000000000001" customHeight="1" x14ac:dyDescent="0.2">
      <c r="A45" s="1"/>
      <c r="B45" s="28" t="s">
        <v>34</v>
      </c>
      <c r="C45" s="29"/>
      <c r="D45" s="29"/>
      <c r="E45" s="30"/>
      <c r="F45" s="31">
        <f>+'[1]EA capt'!E41</f>
        <v>0</v>
      </c>
      <c r="G45" s="31">
        <f>+'[1]EA capt'!F41</f>
        <v>0</v>
      </c>
      <c r="H45" s="1"/>
    </row>
    <row r="46" spans="1:8" ht="20.100000000000001" customHeight="1" x14ac:dyDescent="0.2">
      <c r="A46" s="1"/>
      <c r="B46" s="28" t="s">
        <v>35</v>
      </c>
      <c r="C46" s="29"/>
      <c r="D46" s="29"/>
      <c r="E46" s="30"/>
      <c r="F46" s="31">
        <f>+'[1]EA capt'!E42</f>
        <v>0</v>
      </c>
      <c r="G46" s="31">
        <f>+'[1]EA capt'!F42</f>
        <v>0</v>
      </c>
      <c r="H46" s="1"/>
    </row>
    <row r="47" spans="1:8" ht="20.100000000000001" customHeight="1" x14ac:dyDescent="0.2">
      <c r="A47" s="1"/>
      <c r="B47" s="28" t="s">
        <v>36</v>
      </c>
      <c r="C47" s="29"/>
      <c r="D47" s="29"/>
      <c r="E47" s="30"/>
      <c r="F47" s="31">
        <f>+'[1]EA capt'!E43</f>
        <v>0</v>
      </c>
      <c r="G47" s="31">
        <f>+'[1]EA capt'!F43</f>
        <v>0</v>
      </c>
      <c r="H47" s="1"/>
    </row>
    <row r="48" spans="1:8" ht="20.100000000000001" customHeight="1" x14ac:dyDescent="0.2">
      <c r="A48" s="1"/>
      <c r="B48" s="28" t="s">
        <v>37</v>
      </c>
      <c r="C48" s="29"/>
      <c r="D48" s="29"/>
      <c r="E48" s="30"/>
      <c r="F48" s="31">
        <f>+'[1]EA capt'!E44</f>
        <v>0</v>
      </c>
      <c r="G48" s="32">
        <f>+'[1]EA capt'!F44</f>
        <v>0</v>
      </c>
      <c r="H48" s="1"/>
    </row>
    <row r="49" spans="1:8" ht="5.0999999999999996" customHeight="1" x14ac:dyDescent="0.2">
      <c r="A49" s="1"/>
      <c r="B49" s="28"/>
      <c r="C49" s="29"/>
      <c r="D49" s="29"/>
      <c r="E49" s="30"/>
      <c r="F49" s="31"/>
      <c r="G49" s="32"/>
      <c r="H49" s="1"/>
    </row>
    <row r="50" spans="1:8" ht="20.100000000000001" customHeight="1" x14ac:dyDescent="0.2">
      <c r="A50" s="1"/>
      <c r="B50" s="23" t="s">
        <v>38</v>
      </c>
      <c r="C50" s="24"/>
      <c r="D50" s="24"/>
      <c r="E50" s="25"/>
      <c r="F50" s="26">
        <f>SUM(F51:F54)</f>
        <v>0</v>
      </c>
      <c r="G50" s="26">
        <f>SUM(G51:G54)</f>
        <v>0</v>
      </c>
      <c r="H50" s="1"/>
    </row>
    <row r="51" spans="1:8" ht="20.100000000000001" customHeight="1" x14ac:dyDescent="0.2">
      <c r="A51" s="1"/>
      <c r="B51" s="28" t="s">
        <v>39</v>
      </c>
      <c r="C51" s="29"/>
      <c r="D51" s="29"/>
      <c r="E51" s="30"/>
      <c r="F51" s="31">
        <f>+'[1]EA capt'!E47</f>
        <v>0</v>
      </c>
      <c r="G51" s="31">
        <f>+'[1]EA capt'!F47</f>
        <v>0</v>
      </c>
      <c r="H51" s="1"/>
    </row>
    <row r="52" spans="1:8" ht="20.100000000000001" customHeight="1" x14ac:dyDescent="0.2">
      <c r="A52" s="1"/>
      <c r="B52" s="28" t="s">
        <v>40</v>
      </c>
      <c r="C52" s="29"/>
      <c r="D52" s="29"/>
      <c r="E52" s="30"/>
      <c r="F52" s="31">
        <f>+'[1]EA capt'!E48</f>
        <v>0</v>
      </c>
      <c r="G52" s="31">
        <f>+'[1]EA capt'!F48</f>
        <v>0</v>
      </c>
      <c r="H52" s="1"/>
    </row>
    <row r="53" spans="1:8" ht="20.100000000000001" customHeight="1" x14ac:dyDescent="0.2">
      <c r="A53" s="1"/>
      <c r="B53" s="28" t="s">
        <v>41</v>
      </c>
      <c r="C53" s="29"/>
      <c r="D53" s="29"/>
      <c r="E53" s="30"/>
      <c r="F53" s="31">
        <f>+'[1]EA capt'!E49</f>
        <v>0</v>
      </c>
      <c r="G53" s="31">
        <f>+'[1]EA capt'!F49</f>
        <v>0</v>
      </c>
      <c r="H53" s="1"/>
    </row>
    <row r="54" spans="1:8" ht="5.0999999999999996" customHeight="1" x14ac:dyDescent="0.2">
      <c r="A54" s="1"/>
      <c r="B54" s="45"/>
      <c r="C54" s="46"/>
      <c r="D54" s="46"/>
      <c r="E54" s="47"/>
      <c r="F54" s="31"/>
      <c r="G54" s="31"/>
      <c r="H54" s="1"/>
    </row>
    <row r="55" spans="1:8" ht="20.100000000000001" customHeight="1" x14ac:dyDescent="0.2">
      <c r="A55" s="1"/>
      <c r="B55" s="23" t="s">
        <v>42</v>
      </c>
      <c r="C55" s="24"/>
      <c r="D55" s="24"/>
      <c r="E55" s="25"/>
      <c r="F55" s="26">
        <f>SUM(F56:F60)</f>
        <v>35798.31</v>
      </c>
      <c r="G55" s="26">
        <f>SUM(G56:G60)</f>
        <v>703780.43</v>
      </c>
      <c r="H55" s="1"/>
    </row>
    <row r="56" spans="1:8" ht="20.100000000000001" customHeight="1" x14ac:dyDescent="0.2">
      <c r="A56" s="1"/>
      <c r="B56" s="28" t="s">
        <v>43</v>
      </c>
      <c r="C56" s="29"/>
      <c r="D56" s="29"/>
      <c r="E56" s="30"/>
      <c r="F56" s="31">
        <f>+'[1]EA capt'!E52</f>
        <v>35798.31</v>
      </c>
      <c r="G56" s="31">
        <f>+'[1]EA capt'!F52</f>
        <v>703780.43</v>
      </c>
      <c r="H56" s="1"/>
    </row>
    <row r="57" spans="1:8" ht="20.100000000000001" customHeight="1" x14ac:dyDescent="0.2">
      <c r="A57" s="1"/>
      <c r="B57" s="28" t="s">
        <v>44</v>
      </c>
      <c r="C57" s="29"/>
      <c r="D57" s="29"/>
      <c r="E57" s="30"/>
      <c r="F57" s="31">
        <f>+'[1]EA capt'!E53</f>
        <v>0</v>
      </c>
      <c r="G57" s="32">
        <f>+'[1]EA capt'!F53</f>
        <v>0</v>
      </c>
      <c r="H57" s="1"/>
    </row>
    <row r="58" spans="1:8" ht="20.100000000000001" customHeight="1" x14ac:dyDescent="0.2">
      <c r="A58" s="1"/>
      <c r="B58" s="28" t="s">
        <v>45</v>
      </c>
      <c r="C58" s="29"/>
      <c r="D58" s="29"/>
      <c r="E58" s="30"/>
      <c r="F58" s="31">
        <f>+'[1]EA capt'!E54</f>
        <v>0</v>
      </c>
      <c r="G58" s="32">
        <f>+'[1]EA capt'!F54</f>
        <v>0</v>
      </c>
      <c r="H58" s="1"/>
    </row>
    <row r="59" spans="1:8" ht="20.100000000000001" customHeight="1" x14ac:dyDescent="0.2">
      <c r="A59" s="1"/>
      <c r="B59" s="28" t="s">
        <v>46</v>
      </c>
      <c r="C59" s="29"/>
      <c r="D59" s="29"/>
      <c r="E59" s="30"/>
      <c r="F59" s="31">
        <f>+'[1]EA capt'!E55</f>
        <v>0</v>
      </c>
      <c r="G59" s="32">
        <f>+'[1]EA capt'!F55</f>
        <v>0</v>
      </c>
      <c r="H59" s="1"/>
    </row>
    <row r="60" spans="1:8" ht="20.100000000000001" customHeight="1" x14ac:dyDescent="0.2">
      <c r="A60" s="1"/>
      <c r="B60" s="28" t="s">
        <v>47</v>
      </c>
      <c r="C60" s="29"/>
      <c r="D60" s="29"/>
      <c r="E60" s="30"/>
      <c r="F60" s="31">
        <f>+'[1]EA capt'!E56</f>
        <v>0</v>
      </c>
      <c r="G60" s="32">
        <f>+'[1]EA capt'!F56</f>
        <v>0</v>
      </c>
      <c r="H60" s="1"/>
    </row>
    <row r="61" spans="1:8" ht="5.0999999999999996" customHeight="1" x14ac:dyDescent="0.2">
      <c r="A61" s="1"/>
      <c r="B61" s="28"/>
      <c r="C61" s="29"/>
      <c r="D61" s="29"/>
      <c r="E61" s="30"/>
      <c r="F61" s="31"/>
      <c r="G61" s="32"/>
      <c r="H61" s="1"/>
    </row>
    <row r="62" spans="1:8" s="49" customFormat="1" ht="20.100000000000001" customHeight="1" x14ac:dyDescent="0.2">
      <c r="A62" s="48"/>
      <c r="B62" s="23" t="s">
        <v>48</v>
      </c>
      <c r="C62" s="24"/>
      <c r="D62" s="24"/>
      <c r="E62" s="25"/>
      <c r="F62" s="26">
        <f>SUM(F63:F68)</f>
        <v>34230.42</v>
      </c>
      <c r="G62" s="27">
        <f>SUM(G63:G68)</f>
        <v>4008357.3000000003</v>
      </c>
      <c r="H62" s="48"/>
    </row>
    <row r="63" spans="1:8" s="49" customFormat="1" ht="20.100000000000001" customHeight="1" x14ac:dyDescent="0.2">
      <c r="A63" s="48"/>
      <c r="B63" s="28" t="s">
        <v>49</v>
      </c>
      <c r="C63" s="29"/>
      <c r="D63" s="29"/>
      <c r="E63" s="30"/>
      <c r="F63" s="31">
        <f>+'[1]EA capt'!E59</f>
        <v>34230.42</v>
      </c>
      <c r="G63" s="32">
        <f>+'[1]EA capt'!F59</f>
        <v>4008357.3000000003</v>
      </c>
      <c r="H63" s="48"/>
    </row>
    <row r="64" spans="1:8" s="49" customFormat="1" ht="20.100000000000001" customHeight="1" x14ac:dyDescent="0.2">
      <c r="A64" s="48"/>
      <c r="B64" s="28" t="s">
        <v>50</v>
      </c>
      <c r="C64" s="29"/>
      <c r="D64" s="29"/>
      <c r="E64" s="30"/>
      <c r="F64" s="31">
        <f>+'[1]EA capt'!E60</f>
        <v>0</v>
      </c>
      <c r="G64" s="32">
        <f>+'[1]EA capt'!F60</f>
        <v>0</v>
      </c>
      <c r="H64" s="48"/>
    </row>
    <row r="65" spans="1:8" s="49" customFormat="1" ht="20.100000000000001" customHeight="1" x14ac:dyDescent="0.2">
      <c r="A65" s="48"/>
      <c r="B65" s="28" t="s">
        <v>51</v>
      </c>
      <c r="C65" s="29"/>
      <c r="D65" s="29"/>
      <c r="E65" s="30"/>
      <c r="F65" s="31">
        <f>+'[1]EA capt'!E61</f>
        <v>0</v>
      </c>
      <c r="G65" s="32">
        <f>+'[1]EA capt'!F61</f>
        <v>0</v>
      </c>
      <c r="H65" s="48"/>
    </row>
    <row r="66" spans="1:8" s="49" customFormat="1" ht="20.100000000000001" customHeight="1" x14ac:dyDescent="0.2">
      <c r="A66" s="48"/>
      <c r="B66" s="28" t="s">
        <v>52</v>
      </c>
      <c r="C66" s="29"/>
      <c r="D66" s="29"/>
      <c r="E66" s="30"/>
      <c r="F66" s="31">
        <f>+'[1]EA capt'!E62</f>
        <v>0</v>
      </c>
      <c r="G66" s="32">
        <f>+'[1]EA capt'!F62</f>
        <v>0</v>
      </c>
      <c r="H66" s="48"/>
    </row>
    <row r="67" spans="1:8" s="49" customFormat="1" ht="20.100000000000001" customHeight="1" x14ac:dyDescent="0.2">
      <c r="A67" s="48"/>
      <c r="B67" s="28" t="s">
        <v>53</v>
      </c>
      <c r="C67" s="29"/>
      <c r="D67" s="29"/>
      <c r="E67" s="30"/>
      <c r="F67" s="31">
        <f>+'[1]EA capt'!E63</f>
        <v>0</v>
      </c>
      <c r="G67" s="32">
        <f>+'[1]EA capt'!F63</f>
        <v>0</v>
      </c>
      <c r="H67" s="48"/>
    </row>
    <row r="68" spans="1:8" s="49" customFormat="1" ht="20.100000000000001" customHeight="1" x14ac:dyDescent="0.2">
      <c r="A68" s="48"/>
      <c r="B68" s="28" t="s">
        <v>54</v>
      </c>
      <c r="C68" s="29"/>
      <c r="D68" s="29"/>
      <c r="E68" s="30"/>
      <c r="F68" s="31">
        <f>+'[1]EA capt'!E64</f>
        <v>0</v>
      </c>
      <c r="G68" s="32">
        <f>+'[1]EA capt'!F64</f>
        <v>0</v>
      </c>
      <c r="H68" s="48"/>
    </row>
    <row r="69" spans="1:8" s="49" customFormat="1" ht="5.0999999999999996" customHeight="1" x14ac:dyDescent="0.2">
      <c r="A69" s="48"/>
      <c r="B69" s="28"/>
      <c r="C69" s="29"/>
      <c r="D69" s="29"/>
      <c r="E69" s="30"/>
      <c r="F69" s="31"/>
      <c r="G69" s="32"/>
      <c r="H69" s="48"/>
    </row>
    <row r="70" spans="1:8" s="49" customFormat="1" ht="20.100000000000001" customHeight="1" x14ac:dyDescent="0.2">
      <c r="A70" s="48"/>
      <c r="B70" s="23" t="s">
        <v>55</v>
      </c>
      <c r="C70" s="24"/>
      <c r="D70" s="24"/>
      <c r="E70" s="25"/>
      <c r="F70" s="26">
        <f>SUM(F71)</f>
        <v>59366131.82</v>
      </c>
      <c r="G70" s="27">
        <f>SUM(G71)</f>
        <v>46253378.200000003</v>
      </c>
      <c r="H70" s="50"/>
    </row>
    <row r="71" spans="1:8" s="49" customFormat="1" ht="20.100000000000001" customHeight="1" x14ac:dyDescent="0.2">
      <c r="A71" s="48"/>
      <c r="B71" s="28" t="s">
        <v>56</v>
      </c>
      <c r="C71" s="29"/>
      <c r="D71" s="29"/>
      <c r="E71" s="30"/>
      <c r="F71" s="31">
        <f>+'[1]EA capt'!E67</f>
        <v>59366131.82</v>
      </c>
      <c r="G71" s="32">
        <f>+'[1]EA capt'!F67</f>
        <v>46253378.200000003</v>
      </c>
      <c r="H71" s="48"/>
    </row>
    <row r="72" spans="1:8" s="49" customFormat="1" ht="5.0999999999999996" customHeight="1" x14ac:dyDescent="0.2">
      <c r="A72" s="48"/>
      <c r="B72" s="28"/>
      <c r="C72" s="29"/>
      <c r="D72" s="29"/>
      <c r="E72" s="30"/>
      <c r="F72" s="31"/>
      <c r="G72" s="32"/>
      <c r="H72" s="48"/>
    </row>
    <row r="73" spans="1:8" ht="20.100000000000001" customHeight="1" x14ac:dyDescent="0.2">
      <c r="A73" s="1"/>
      <c r="B73" s="42" t="s">
        <v>57</v>
      </c>
      <c r="C73" s="43"/>
      <c r="D73" s="43"/>
      <c r="E73" s="44"/>
      <c r="F73" s="26">
        <f>F34+F39+F50+F55+F62+F70</f>
        <v>715903733.79999995</v>
      </c>
      <c r="G73" s="27">
        <f>G34+G39+G50+G55+G62+G70</f>
        <v>563861752.88999999</v>
      </c>
      <c r="H73" s="1"/>
    </row>
    <row r="74" spans="1:8" ht="20.100000000000001" customHeight="1" x14ac:dyDescent="0.2">
      <c r="A74" s="1"/>
      <c r="B74" s="42"/>
      <c r="C74" s="43"/>
      <c r="D74" s="43"/>
      <c r="E74" s="44"/>
      <c r="F74" s="26"/>
      <c r="G74" s="27"/>
      <c r="H74" s="1"/>
    </row>
    <row r="75" spans="1:8" ht="20.100000000000001" customHeight="1" x14ac:dyDescent="0.2">
      <c r="A75" s="1"/>
      <c r="B75" s="42" t="s">
        <v>58</v>
      </c>
      <c r="C75" s="43"/>
      <c r="D75" s="43"/>
      <c r="E75" s="44"/>
      <c r="F75" s="26">
        <f>F31-F73</f>
        <v>14983801.400000095</v>
      </c>
      <c r="G75" s="51">
        <f>G31-G73</f>
        <v>102778413.2700001</v>
      </c>
      <c r="H75" s="1"/>
    </row>
    <row r="76" spans="1:8" ht="20.100000000000001" customHeight="1" x14ac:dyDescent="0.2">
      <c r="A76" s="1"/>
      <c r="B76" s="52"/>
      <c r="C76" s="53"/>
      <c r="D76" s="53"/>
      <c r="E76" s="54"/>
      <c r="F76" s="55"/>
      <c r="G76" s="55"/>
      <c r="H76" s="1"/>
    </row>
    <row r="77" spans="1:8" ht="12.75" customHeight="1" x14ac:dyDescent="0.2">
      <c r="A77" s="1"/>
      <c r="B77" s="56"/>
      <c r="C77" s="56"/>
      <c r="D77" s="56"/>
      <c r="E77" s="56"/>
      <c r="F77" s="1"/>
      <c r="G77" s="1"/>
      <c r="H77" s="1"/>
    </row>
    <row r="78" spans="1:8" ht="39.950000000000003" customHeight="1" x14ac:dyDescent="0.2">
      <c r="A78" s="1"/>
      <c r="B78" s="57"/>
      <c r="C78" s="57"/>
      <c r="D78" s="57"/>
      <c r="E78" s="57"/>
      <c r="F78" s="57"/>
      <c r="G78" s="57"/>
      <c r="H78" s="58"/>
    </row>
    <row r="79" spans="1:8" ht="15" customHeight="1" x14ac:dyDescent="0.2">
      <c r="A79" s="1"/>
      <c r="B79" s="59" t="s">
        <v>59</v>
      </c>
      <c r="C79" s="60"/>
      <c r="D79" s="57"/>
      <c r="E79" s="57"/>
      <c r="F79" s="59" t="s">
        <v>60</v>
      </c>
      <c r="G79" s="60"/>
      <c r="H79" s="58"/>
    </row>
    <row r="80" spans="1:8" ht="15" customHeight="1" x14ac:dyDescent="0.2">
      <c r="A80" s="1"/>
      <c r="B80" s="61" t="s">
        <v>61</v>
      </c>
      <c r="C80" s="62"/>
      <c r="D80" s="57"/>
      <c r="E80" s="57"/>
      <c r="F80" s="61" t="s">
        <v>62</v>
      </c>
      <c r="G80" s="62"/>
      <c r="H80" s="58"/>
    </row>
    <row r="81" spans="1:8" ht="39.950000000000003" customHeight="1" x14ac:dyDescent="0.2">
      <c r="A81" s="1"/>
      <c r="B81" s="57"/>
      <c r="C81" s="57"/>
      <c r="D81" s="57"/>
      <c r="E81" s="57"/>
      <c r="F81" s="57"/>
      <c r="G81" s="57"/>
      <c r="H81" s="58"/>
    </row>
    <row r="82" spans="1:8" hidden="1" x14ac:dyDescent="0.2">
      <c r="A82" s="1"/>
      <c r="B82" s="57"/>
      <c r="C82" s="57"/>
      <c r="D82" s="57"/>
      <c r="E82" s="57"/>
      <c r="F82" s="57"/>
      <c r="G82" s="57"/>
      <c r="H82" s="58"/>
    </row>
    <row r="83" spans="1:8" hidden="1" x14ac:dyDescent="0.2">
      <c r="A83" s="1"/>
      <c r="B83" s="57"/>
      <c r="C83" s="57"/>
      <c r="D83" s="57"/>
      <c r="E83" s="57"/>
      <c r="F83" s="57"/>
      <c r="G83" s="57"/>
      <c r="H83" s="58"/>
    </row>
    <row r="84" spans="1:8" ht="39.950000000000003" customHeight="1" x14ac:dyDescent="0.2">
      <c r="A84" s="1"/>
      <c r="B84" s="57"/>
      <c r="C84" s="57"/>
      <c r="D84" s="57"/>
      <c r="E84" s="57"/>
      <c r="F84" s="57"/>
      <c r="G84" s="57"/>
      <c r="H84" s="58"/>
    </row>
    <row r="85" spans="1:8" hidden="1" x14ac:dyDescent="0.2">
      <c r="A85" s="1"/>
      <c r="B85" s="57"/>
      <c r="C85" s="57"/>
      <c r="D85" s="57"/>
      <c r="E85" s="57"/>
      <c r="F85" s="57"/>
      <c r="G85" s="57"/>
      <c r="H85" s="58"/>
    </row>
    <row r="86" spans="1:8" hidden="1" x14ac:dyDescent="0.2">
      <c r="A86" s="1"/>
      <c r="B86" s="57"/>
      <c r="C86" s="57"/>
      <c r="D86" s="57"/>
      <c r="E86" s="57"/>
      <c r="F86" s="57"/>
      <c r="G86" s="57"/>
      <c r="H86" s="58"/>
    </row>
    <row r="87" spans="1:8" ht="39.950000000000003" customHeight="1" x14ac:dyDescent="0.2">
      <c r="A87" s="1"/>
      <c r="B87" s="57"/>
      <c r="C87" s="57"/>
      <c r="D87" s="57"/>
      <c r="E87" s="57"/>
      <c r="F87" s="57"/>
      <c r="G87" s="57"/>
      <c r="H87" s="58"/>
    </row>
    <row r="88" spans="1:8" hidden="1" x14ac:dyDescent="0.2">
      <c r="A88" s="1"/>
      <c r="B88" s="57"/>
      <c r="C88" s="57"/>
      <c r="D88" s="57"/>
      <c r="E88" s="57"/>
      <c r="F88" s="57"/>
      <c r="G88" s="57"/>
      <c r="H88" s="58"/>
    </row>
    <row r="89" spans="1:8" hidden="1" x14ac:dyDescent="0.2">
      <c r="A89" s="1"/>
      <c r="B89" s="57"/>
      <c r="C89" s="57"/>
      <c r="D89" s="57"/>
      <c r="E89" s="57"/>
      <c r="F89" s="57"/>
      <c r="G89" s="57"/>
      <c r="H89" s="58"/>
    </row>
    <row r="90" spans="1:8" hidden="1" x14ac:dyDescent="0.2">
      <c r="A90" s="1"/>
      <c r="B90" s="57"/>
      <c r="C90" s="57"/>
      <c r="D90" s="57"/>
      <c r="E90" s="57"/>
      <c r="F90" s="57"/>
      <c r="G90" s="57"/>
      <c r="H90" s="58"/>
    </row>
    <row r="91" spans="1:8" hidden="1" x14ac:dyDescent="0.2">
      <c r="A91" s="1"/>
      <c r="B91" s="57"/>
      <c r="C91" s="57"/>
      <c r="D91" s="57"/>
      <c r="E91" s="57"/>
      <c r="F91" s="57"/>
      <c r="G91" s="57"/>
      <c r="H91" s="58"/>
    </row>
    <row r="92" spans="1:8" hidden="1" x14ac:dyDescent="0.2">
      <c r="A92" s="1"/>
      <c r="B92" s="57"/>
      <c r="C92" s="57"/>
      <c r="D92" s="57"/>
      <c r="E92" s="57"/>
      <c r="F92" s="57"/>
      <c r="G92" s="57"/>
      <c r="H92" s="58"/>
    </row>
    <row r="93" spans="1:8" hidden="1" x14ac:dyDescent="0.2">
      <c r="A93" s="1"/>
      <c r="B93" s="57"/>
      <c r="C93" s="57"/>
      <c r="D93" s="57"/>
      <c r="E93" s="57"/>
      <c r="F93" s="57"/>
      <c r="G93" s="57"/>
      <c r="H93" s="58"/>
    </row>
    <row r="94" spans="1:8" hidden="1" x14ac:dyDescent="0.2">
      <c r="A94" s="1"/>
      <c r="B94" s="57"/>
      <c r="C94" s="57"/>
      <c r="D94" s="57"/>
      <c r="E94" s="57"/>
      <c r="F94" s="57"/>
      <c r="G94" s="57"/>
      <c r="H94" s="58"/>
    </row>
    <row r="95" spans="1:8" hidden="1" x14ac:dyDescent="0.2">
      <c r="A95" s="1"/>
      <c r="B95" s="57"/>
      <c r="C95" s="57"/>
      <c r="D95" s="57"/>
      <c r="E95" s="57"/>
      <c r="F95" s="57"/>
      <c r="G95" s="57"/>
      <c r="H95" s="58"/>
    </row>
    <row r="96" spans="1:8" hidden="1" x14ac:dyDescent="0.2">
      <c r="A96" s="1"/>
      <c r="B96" s="57"/>
      <c r="C96" s="57"/>
      <c r="D96" s="57"/>
      <c r="E96" s="57"/>
      <c r="F96" s="57"/>
      <c r="G96" s="57"/>
      <c r="H96" s="58"/>
    </row>
    <row r="97" spans="1:8" hidden="1" x14ac:dyDescent="0.2">
      <c r="A97" s="1"/>
      <c r="B97" s="57"/>
      <c r="C97" s="57"/>
      <c r="D97" s="57"/>
      <c r="E97" s="57"/>
      <c r="F97" s="57"/>
      <c r="G97" s="57"/>
      <c r="H97" s="58"/>
    </row>
    <row r="98" spans="1:8" hidden="1" x14ac:dyDescent="0.2">
      <c r="A98" s="1"/>
      <c r="B98" s="57"/>
      <c r="C98" s="57"/>
      <c r="D98" s="57"/>
      <c r="E98" s="57"/>
      <c r="F98" s="57"/>
      <c r="G98" s="57"/>
      <c r="H98" s="58"/>
    </row>
    <row r="99" spans="1:8" hidden="1" x14ac:dyDescent="0.2">
      <c r="A99" s="1"/>
      <c r="B99" s="57"/>
      <c r="C99" s="57"/>
      <c r="D99" s="57"/>
      <c r="E99" s="57"/>
      <c r="F99" s="57"/>
      <c r="G99" s="57"/>
      <c r="H99" s="58"/>
    </row>
    <row r="100" spans="1:8" hidden="1" x14ac:dyDescent="0.2">
      <c r="A100" s="1"/>
      <c r="B100" s="57"/>
      <c r="C100" s="57"/>
      <c r="D100" s="57"/>
      <c r="E100" s="57"/>
      <c r="F100" s="57"/>
      <c r="G100" s="57"/>
      <c r="H100" s="58"/>
    </row>
    <row r="101" spans="1:8" hidden="1" x14ac:dyDescent="0.2">
      <c r="A101" s="1"/>
      <c r="B101" s="57"/>
      <c r="C101" s="57"/>
      <c r="D101" s="57"/>
      <c r="E101" s="57"/>
      <c r="F101" s="57"/>
      <c r="G101" s="57"/>
      <c r="H101" s="58"/>
    </row>
    <row r="102" spans="1:8" hidden="1" x14ac:dyDescent="0.2">
      <c r="A102" s="1"/>
      <c r="B102" s="57"/>
      <c r="C102" s="57"/>
      <c r="D102" s="57"/>
      <c r="E102" s="57"/>
      <c r="F102" s="57"/>
      <c r="G102" s="57"/>
      <c r="H102" s="58"/>
    </row>
    <row r="103" spans="1:8" hidden="1" x14ac:dyDescent="0.2">
      <c r="A103" s="1"/>
      <c r="B103" s="57"/>
      <c r="C103" s="57"/>
      <c r="D103" s="57"/>
      <c r="E103" s="57"/>
      <c r="F103" s="57"/>
      <c r="G103" s="57"/>
      <c r="H103" s="58"/>
    </row>
  </sheetData>
  <sheetProtection algorithmName="SHA-512" hashValue="pdOmgrEnsCWDI1E2BrIYfFxTHJ1PSTuxqmLbNWXs+DlvRdgCZPQQg+Qu48gOXd3uOZWDF0JhWNZooBAaHX7JvA==" saltValue="rN8rjrmfKIe7IG0a7mD2mA==" spinCount="100000" sheet="1" objects="1" scenarios="1"/>
  <mergeCells count="5">
    <mergeCell ref="B2:B8"/>
    <mergeCell ref="B79:C79"/>
    <mergeCell ref="F79:G79"/>
    <mergeCell ref="B80:C80"/>
    <mergeCell ref="F80:G80"/>
  </mergeCells>
  <printOptions horizontalCentered="1" verticalCentered="1"/>
  <pageMargins left="0.27559055118110237" right="0.27559055118110237" top="0.27559055118110237" bottom="0.27559055118110237" header="0.51181102362204722" footer="0.51181102362204722"/>
  <pageSetup scale="54" pageOrder="overThenDown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DEC1-DA01-43A7-B495-5FB104FDDCC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</vt:lpstr>
      <vt:lpstr>Hoja1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2025-03-05T17:16:23Z</dcterms:created>
  <dcterms:modified xsi:type="dcterms:W3CDTF">2025-03-05T17:17:28Z</dcterms:modified>
</cp:coreProperties>
</file>